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00"/>
  </bookViews>
  <sheets>
    <sheet name="Unchahar-II" sheetId="1" r:id="rId1"/>
  </sheets>
  <definedNames>
    <definedName name="_xlnm.Print_Area" localSheetId="0">'Unchahar-II'!$A$1:$U$45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6" i="1"/>
  <c r="L49"/>
  <c r="G46" l="1"/>
  <c r="Q10" l="1"/>
  <c r="G42"/>
  <c r="Q42" s="1"/>
  <c r="G38"/>
  <c r="Q38" s="1"/>
  <c r="G30"/>
  <c r="Q30" s="1"/>
  <c r="G26"/>
  <c r="Q26" s="1"/>
  <c r="G21"/>
  <c r="Q21" s="1"/>
  <c r="G16"/>
  <c r="Q16" s="1"/>
  <c r="G10"/>
  <c r="O42"/>
  <c r="O38"/>
  <c r="O30"/>
  <c r="O26"/>
  <c r="O21"/>
  <c r="O16"/>
  <c r="O46" l="1"/>
  <c r="Q46"/>
</calcChain>
</file>

<file path=xl/sharedStrings.xml><?xml version="1.0" encoding="utf-8"?>
<sst xmlns="http://schemas.openxmlformats.org/spreadsheetml/2006/main" count="146" uniqueCount="76">
  <si>
    <t>Annexure-V (C)</t>
  </si>
  <si>
    <t>Name of Generating  Station : FGUTPS</t>
  </si>
  <si>
    <t>Stage: Stage-II</t>
  </si>
  <si>
    <t>COD of Units/Station : 1.1.2001</t>
  </si>
  <si>
    <t>Details of expenditure incurred from Compensation Allowance and Special Allowance  during  Tariff Period 2009-14</t>
  </si>
  <si>
    <t xml:space="preserve">FY Year </t>
  </si>
  <si>
    <t xml:space="preserve">Add-cap  allowed by the Commission under the provision of Regulation 9(2) </t>
  </si>
  <si>
    <t xml:space="preserve">Compensatory allowance allowed by the Commission,  if any </t>
  </si>
  <si>
    <t xml:space="preserve">Special allowance allowed  by the Commission,  if any </t>
  </si>
  <si>
    <t xml:space="preserve">       Details of Asset/Work wise Capitalisation  based on the  Expenditure allowed by the Commission in the tariff  period 2009-14</t>
  </si>
  <si>
    <t xml:space="preserve">Capital Spares </t>
  </si>
  <si>
    <t xml:space="preserve">Total  Addition during the year </t>
  </si>
  <si>
    <t xml:space="preserve">Total Addition  during  the year as per duly audited Schedule of Fixed Asset  </t>
  </si>
  <si>
    <t>Variation  if any to be reconciled /justified.</t>
  </si>
  <si>
    <t>Capitalisation   out of add cap allowed under Regulation 9(2)</t>
  </si>
  <si>
    <t xml:space="preserve">Capitalisation   out of Compensation allowance in the stations wherever applicable </t>
  </si>
  <si>
    <t xml:space="preserve">Capitalisation out of Special Allowance allowed in the stations where applicable </t>
  </si>
  <si>
    <t>Net Basis</t>
  </si>
  <si>
    <t>Liability included in (2)</t>
  </si>
  <si>
    <t>Asset/work</t>
  </si>
  <si>
    <t>Rs(Lakh)</t>
  </si>
  <si>
    <t>Rs(Lakh)- Gross</t>
  </si>
  <si>
    <t>(Rs. lakh)</t>
  </si>
  <si>
    <t>2009-10</t>
  </si>
  <si>
    <t>Nil</t>
  </si>
  <si>
    <t>Ash Handling System</t>
  </si>
  <si>
    <t>Solar water heater- 100 ltr (34 nos)</t>
  </si>
  <si>
    <t xml:space="preserve">Decap of MBOA: (-) 86.78 
Decap Spares: (-) 100.7
FERV: (-) 2224.02 
</t>
  </si>
  <si>
    <t>Change in Law</t>
  </si>
  <si>
    <t>Brick making machine</t>
  </si>
  <si>
    <t>Other Capital Works</t>
  </si>
  <si>
    <t>Total</t>
  </si>
  <si>
    <t>2010-11</t>
  </si>
  <si>
    <t>MBOA Items</t>
  </si>
  <si>
    <t xml:space="preserve">Decap of MBOA: (-) 86.78 
Decap Spares: (-) 100.7
FERV: 2487.39 
Liability Reversal: (-) 32.52
</t>
  </si>
  <si>
    <t>Energy Management System (EMS)</t>
  </si>
  <si>
    <t>2011-12</t>
  </si>
  <si>
    <t>Pro-control diagnostic station &amp; Tool Kit STG</t>
  </si>
  <si>
    <t xml:space="preserve">Decap of Spares: (-) 75.32, 
Decap of MBOA: (-) 14.97, 
FERVs: 3367.79, 
</t>
  </si>
  <si>
    <t>SEWERAGE SYSTEM TOWNSHIP</t>
  </si>
  <si>
    <t>ASH BRICK PLANT</t>
  </si>
  <si>
    <t>2012-13</t>
  </si>
  <si>
    <t>Ash handling System</t>
  </si>
  <si>
    <t xml:space="preserve">Decap of Spares: (-) 75.32, 
Decap of MBOA: (-) 14.97, 
FERVs: (-) 86.82, 
</t>
  </si>
  <si>
    <t>2013-14</t>
  </si>
  <si>
    <t>Up-gradation of Human Machine Interface (HMI)</t>
  </si>
  <si>
    <t xml:space="preserve">Decap of Spares: (-) 105.75, 
Decap of MBOA: (-) 1.93, 
FERVs: 368.16 
</t>
  </si>
  <si>
    <t>2014-15</t>
  </si>
  <si>
    <t>Ash related works</t>
  </si>
  <si>
    <t>R&amp;M OF HMI SYSTEM OF PROCONTROL P13/42 DDC MIS FOR STAGE-II</t>
  </si>
  <si>
    <t xml:space="preserve">Decap of capital item: (-) 197.99, 
Decap of Spares: (-) 99.07, 
Decap of MBOA: (-) 27.32, 
</t>
  </si>
  <si>
    <t>Inert gas system for CCR &amp; CER</t>
  </si>
  <si>
    <t>RETROFITTING OF VOLTAS MAKE 6.6 KV SF6 CIRCUIT BREAKER with Vacuum circuit breaker of same ratings</t>
  </si>
  <si>
    <r>
      <t xml:space="preserve"> 200 TR Steam Driven Double Effect Vapour Absorption M/C for S-II AC Plant </t>
    </r>
    <r>
      <rPr>
        <b/>
        <sz val="9"/>
        <rFont val="Century Gothic"/>
        <family val="2"/>
      </rPr>
      <t>(New Claim)</t>
    </r>
  </si>
  <si>
    <t>…</t>
  </si>
  <si>
    <t>2015-16</t>
  </si>
  <si>
    <t xml:space="preserve">Decap of Spares: (-) 108.12, 
Decap of MBOA: (-) 139.00, 
</t>
  </si>
  <si>
    <t>11KV DOUBLE CKT HT LINE(PKG.NO.035/2083)</t>
  </si>
  <si>
    <t>2016-17</t>
  </si>
  <si>
    <t xml:space="preserve">Capitalisation done which has not been claimed/ allowed in the tariff </t>
  </si>
  <si>
    <t>Difference of Allowed vs Expenditure</t>
  </si>
  <si>
    <t>Details of expenditure incurred from Compensation Allowance and Special Allowance  during  Tariff Period 2014-19</t>
  </si>
  <si>
    <t>Income tax rate</t>
  </si>
  <si>
    <t>Effective Compensatory allowance available for Expenditure</t>
  </si>
  <si>
    <t>Effective Special allowance available for Expenditure</t>
  </si>
  <si>
    <t>(%)</t>
  </si>
  <si>
    <t>7 = 4* 6</t>
  </si>
  <si>
    <t>8 = 5 * 6</t>
  </si>
  <si>
    <t>Total Expenditure done under Special and Compensation Allowance</t>
  </si>
  <si>
    <t>(Rs. Lakhs)</t>
  </si>
  <si>
    <t>12=10+11</t>
  </si>
  <si>
    <t>14=(2+3+7+8)-(9+12+13)</t>
  </si>
  <si>
    <t>16=9+12+13+15</t>
  </si>
  <si>
    <t xml:space="preserve">Decap of Spares: (-) 150.33, 
Decap of MBOA: (-)    7.64, 
Liability Reversal : (-) 0.30
</t>
  </si>
  <si>
    <t>REAL TIME DATA TRANSMISSION SOLUTION</t>
  </si>
  <si>
    <t>MBOA &amp; Other Assets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</si>
</sst>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.0000_ ;_ * \-#,##0.0000_ ;_ * &quot;-&quot;??_ ;_ @_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Arial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1"/>
      <color indexed="8"/>
      <name val="Calibri"/>
      <family val="2"/>
    </font>
    <font>
      <sz val="9"/>
      <color indexed="8"/>
      <name val="Century Gothic"/>
      <family val="2"/>
    </font>
    <font>
      <sz val="9"/>
      <color indexed="8"/>
      <name val="Times New Roman"/>
      <family val="1"/>
    </font>
    <font>
      <sz val="9"/>
      <name val="Century Gothic"/>
      <family val="2"/>
    </font>
    <font>
      <b/>
      <sz val="9"/>
      <name val="Century Gothic"/>
      <family val="2"/>
    </font>
    <font>
      <sz val="14"/>
      <color indexed="8"/>
      <name val="Times New Roman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160">
    <xf numFmtId="0" fontId="0" fillId="0" borderId="0" xfId="0"/>
    <xf numFmtId="0" fontId="3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vertical="center" wrapText="1"/>
    </xf>
    <xf numFmtId="1" fontId="2" fillId="0" borderId="6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1" fontId="3" fillId="0" borderId="0" xfId="0" applyNumberFormat="1" applyFont="1" applyFill="1"/>
    <xf numFmtId="0" fontId="3" fillId="0" borderId="10" xfId="0" applyFont="1" applyFill="1" applyBorder="1" applyAlignment="1">
      <alignment vertical="center" wrapText="1"/>
    </xf>
    <xf numFmtId="1" fontId="2" fillId="0" borderId="10" xfId="0" applyNumberFormat="1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1" fontId="2" fillId="0" borderId="15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0" xfId="0" applyFont="1" applyBorder="1" applyAlignment="1">
      <alignment vertical="top" wrapText="1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2" fontId="6" fillId="0" borderId="10" xfId="0" applyNumberFormat="1" applyFont="1" applyBorder="1" applyAlignment="1">
      <alignment vertical="center" wrapText="1"/>
    </xf>
    <xf numFmtId="0" fontId="8" fillId="0" borderId="10" xfId="2" applyFont="1" applyBorder="1" applyAlignment="1">
      <alignment vertical="center" wrapText="1"/>
    </xf>
    <xf numFmtId="3" fontId="9" fillId="0" borderId="10" xfId="2" quotePrefix="1" applyNumberFormat="1" applyFont="1" applyBorder="1" applyAlignment="1">
      <alignment horizontal="right" vertical="center" wrapText="1"/>
    </xf>
    <xf numFmtId="4" fontId="10" fillId="2" borderId="10" xfId="1" applyNumberFormat="1" applyFont="1" applyFill="1" applyBorder="1" applyAlignment="1">
      <alignment vertical="center" wrapText="1"/>
    </xf>
    <xf numFmtId="3" fontId="12" fillId="0" borderId="10" xfId="2" quotePrefix="1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2" fontId="5" fillId="0" borderId="15" xfId="0" applyNumberFormat="1" applyFont="1" applyBorder="1" applyAlignment="1">
      <alignment vertical="top" wrapText="1"/>
    </xf>
    <xf numFmtId="3" fontId="5" fillId="0" borderId="15" xfId="0" applyNumberFormat="1" applyFont="1" applyBorder="1" applyAlignment="1">
      <alignment vertical="top" wrapText="1"/>
    </xf>
    <xf numFmtId="0" fontId="2" fillId="0" borderId="0" xfId="0" applyFont="1" applyFill="1"/>
    <xf numFmtId="2" fontId="3" fillId="0" borderId="0" xfId="0" applyNumberFormat="1" applyFont="1" applyFill="1"/>
    <xf numFmtId="0" fontId="8" fillId="0" borderId="13" xfId="2" applyFont="1" applyBorder="1" applyAlignment="1">
      <alignment vertical="center" wrapText="1"/>
    </xf>
    <xf numFmtId="4" fontId="9" fillId="0" borderId="13" xfId="2" quotePrefix="1" applyNumberFormat="1" applyFont="1" applyBorder="1" applyAlignment="1">
      <alignment horizontal="right" vertical="center" wrapText="1"/>
    </xf>
    <xf numFmtId="0" fontId="13" fillId="0" borderId="10" xfId="0" applyFont="1" applyBorder="1" applyAlignment="1">
      <alignment vertical="center" wrapText="1"/>
    </xf>
    <xf numFmtId="4" fontId="13" fillId="0" borderId="10" xfId="0" applyNumberFormat="1" applyFont="1" applyBorder="1" applyAlignment="1">
      <alignment vertical="center"/>
    </xf>
    <xf numFmtId="4" fontId="10" fillId="2" borderId="15" xfId="1" applyNumberFormat="1" applyFont="1" applyFill="1" applyBorder="1" applyAlignment="1">
      <alignment vertical="center" wrapText="1"/>
    </xf>
    <xf numFmtId="2" fontId="6" fillId="0" borderId="15" xfId="0" applyNumberFormat="1" applyFont="1" applyBorder="1" applyAlignment="1">
      <alignment vertical="center" wrapText="1"/>
    </xf>
    <xf numFmtId="0" fontId="3" fillId="0" borderId="26" xfId="0" applyFont="1" applyFill="1" applyBorder="1" applyAlignment="1">
      <alignment vertical="center"/>
    </xf>
    <xf numFmtId="4" fontId="3" fillId="0" borderId="27" xfId="0" applyNumberFormat="1" applyFont="1" applyFill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top" wrapText="1"/>
    </xf>
    <xf numFmtId="2" fontId="5" fillId="0" borderId="23" xfId="0" applyNumberFormat="1" applyFont="1" applyBorder="1" applyAlignment="1">
      <alignment vertical="top" wrapText="1"/>
    </xf>
    <xf numFmtId="4" fontId="5" fillId="0" borderId="23" xfId="0" applyNumberFormat="1" applyFont="1" applyBorder="1" applyAlignment="1">
      <alignment vertical="top" wrapText="1"/>
    </xf>
    <xf numFmtId="3" fontId="5" fillId="0" borderId="23" xfId="0" applyNumberFormat="1" applyFont="1" applyBorder="1" applyAlignment="1">
      <alignment vertical="top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" fontId="2" fillId="0" borderId="1" xfId="0" quotePrefix="1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vertical="center"/>
    </xf>
    <xf numFmtId="2" fontId="2" fillId="0" borderId="1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vertical="center" wrapText="1"/>
    </xf>
    <xf numFmtId="2" fontId="2" fillId="0" borderId="13" xfId="0" applyNumberFormat="1" applyFont="1" applyFill="1" applyBorder="1" applyAlignment="1">
      <alignment vertical="center" wrapText="1"/>
    </xf>
    <xf numFmtId="2" fontId="2" fillId="0" borderId="10" xfId="0" applyNumberFormat="1" applyFont="1" applyFill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2" fontId="6" fillId="0" borderId="13" xfId="0" applyNumberFormat="1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quotePrefix="1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2" fontId="6" fillId="0" borderId="9" xfId="0" applyNumberFormat="1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4" fontId="13" fillId="0" borderId="9" xfId="0" applyNumberFormat="1" applyFont="1" applyBorder="1" applyAlignment="1">
      <alignment vertical="center"/>
    </xf>
    <xf numFmtId="4" fontId="5" fillId="0" borderId="15" xfId="0" applyNumberFormat="1" applyFont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2" fontId="6" fillId="0" borderId="23" xfId="0" applyNumberFormat="1" applyFont="1" applyBorder="1" applyAlignment="1">
      <alignment horizontal="center" vertical="center" wrapText="1"/>
    </xf>
    <xf numFmtId="2" fontId="2" fillId="0" borderId="28" xfId="0" applyNumberFormat="1" applyFont="1" applyFill="1" applyBorder="1" applyAlignment="1">
      <alignment horizontal="center" vertical="top" wrapText="1"/>
    </xf>
    <xf numFmtId="2" fontId="2" fillId="0" borderId="29" xfId="0" applyNumberFormat="1" applyFont="1" applyFill="1" applyBorder="1" applyAlignment="1">
      <alignment horizontal="center" vertical="top" wrapText="1"/>
    </xf>
    <xf numFmtId="2" fontId="2" fillId="0" borderId="28" xfId="0" applyNumberFormat="1" applyFont="1" applyFill="1" applyBorder="1" applyAlignment="1">
      <alignment vertical="top" wrapText="1"/>
    </xf>
    <xf numFmtId="2" fontId="2" fillId="0" borderId="29" xfId="0" applyNumberFormat="1" applyFont="1" applyFill="1" applyBorder="1" applyAlignment="1">
      <alignment vertical="top" wrapText="1"/>
    </xf>
    <xf numFmtId="2" fontId="2" fillId="0" borderId="28" xfId="0" applyNumberFormat="1" applyFont="1" applyFill="1" applyBorder="1" applyAlignment="1">
      <alignment horizontal="left" vertical="top" wrapText="1"/>
    </xf>
    <xf numFmtId="2" fontId="2" fillId="0" borderId="29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6" fillId="0" borderId="28" xfId="0" applyNumberFormat="1" applyFont="1" applyBorder="1" applyAlignment="1">
      <alignment horizontal="center" vertical="center" wrapText="1"/>
    </xf>
    <xf numFmtId="2" fontId="6" fillId="0" borderId="30" xfId="0" applyNumberFormat="1" applyFont="1" applyBorder="1" applyAlignment="1">
      <alignment horizontal="center" vertical="center" wrapText="1"/>
    </xf>
    <xf numFmtId="2" fontId="6" fillId="0" borderId="29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1" fontId="3" fillId="0" borderId="23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3" fillId="0" borderId="13" xfId="0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4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0" xfId="0" applyNumberFormat="1" applyFont="1" applyBorder="1" applyAlignment="1">
      <alignment horizontal="center" vertical="center" wrapText="1"/>
    </xf>
    <xf numFmtId="2" fontId="6" fillId="0" borderId="24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2" fontId="5" fillId="0" borderId="23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6" fillId="0" borderId="23" xfId="1" applyFont="1" applyBorder="1" applyAlignment="1">
      <alignment horizontal="center" vertical="center" wrapText="1"/>
    </xf>
    <xf numFmtId="164" fontId="6" fillId="0" borderId="9" xfId="1" applyNumberFormat="1" applyFont="1" applyBorder="1" applyAlignment="1">
      <alignment horizontal="center" vertical="center" wrapText="1"/>
    </xf>
    <xf numFmtId="164" fontId="6" fillId="0" borderId="23" xfId="1" applyNumberFormat="1" applyFont="1" applyBorder="1" applyAlignment="1">
      <alignment horizontal="center" vertical="center" wrapText="1"/>
    </xf>
    <xf numFmtId="43" fontId="6" fillId="0" borderId="9" xfId="1" applyFont="1" applyBorder="1" applyAlignment="1">
      <alignment vertical="center" wrapText="1"/>
    </xf>
    <xf numFmtId="43" fontId="6" fillId="0" borderId="23" xfId="1" applyFont="1" applyBorder="1" applyAlignment="1">
      <alignment vertical="center" wrapText="1"/>
    </xf>
  </cellXfs>
  <cellStyles count="3">
    <cellStyle name="Comma" xfId="1" builtinId="3"/>
    <cellStyle name="Normal" xfId="0" builtinId="0"/>
    <cellStyle name="Normal_Forms Annexure-I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54"/>
  <sheetViews>
    <sheetView tabSelected="1" topLeftCell="A37" zoomScale="70" zoomScaleNormal="70" workbookViewId="0">
      <pane xSplit="1" topLeftCell="B1" activePane="topRight" state="frozen"/>
      <selection pane="topRight" activeCell="S54" sqref="S54"/>
    </sheetView>
  </sheetViews>
  <sheetFormatPr defaultColWidth="8.85546875" defaultRowHeight="12.75"/>
  <cols>
    <col min="1" max="1" width="8.85546875" style="40"/>
    <col min="2" max="2" width="10.5703125" style="1" customWidth="1"/>
    <col min="3" max="3" width="13.28515625" style="1" customWidth="1"/>
    <col min="4" max="4" width="14.42578125" style="3" customWidth="1"/>
    <col min="5" max="8" width="11.85546875" style="3" customWidth="1"/>
    <col min="9" max="9" width="16.85546875" style="1" customWidth="1"/>
    <col min="10" max="10" width="10.7109375" style="1" customWidth="1"/>
    <col min="11" max="11" width="20" style="1" customWidth="1"/>
    <col min="12" max="12" width="14.7109375" style="3" bestFit="1" customWidth="1"/>
    <col min="13" max="13" width="10.85546875" style="1" customWidth="1"/>
    <col min="14" max="14" width="8.85546875" style="1"/>
    <col min="15" max="15" width="10.7109375" style="1" customWidth="1"/>
    <col min="16" max="18" width="15" style="1" customWidth="1"/>
    <col min="19" max="19" width="9.7109375" style="1" customWidth="1"/>
    <col min="20" max="20" width="12.85546875" style="55" customWidth="1"/>
    <col min="21" max="21" width="23.28515625" style="56" customWidth="1"/>
    <col min="22" max="23" width="0" style="1" hidden="1" customWidth="1"/>
    <col min="24" max="16384" width="8.85546875" style="1"/>
  </cols>
  <sheetData>
    <row r="1" spans="1: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2" spans="1:25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</row>
    <row r="3" spans="1:25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</row>
    <row r="4" spans="1:25">
      <c r="A4" s="126" t="s">
        <v>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</row>
    <row r="5" spans="1:25" ht="13.5" thickBot="1">
      <c r="A5" s="109" t="s">
        <v>4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</row>
    <row r="6" spans="1:25" s="3" customFormat="1" ht="39.6" customHeight="1" thickBot="1">
      <c r="A6" s="101" t="s">
        <v>5</v>
      </c>
      <c r="B6" s="101" t="s">
        <v>6</v>
      </c>
      <c r="C6" s="101"/>
      <c r="D6" s="101" t="s">
        <v>7</v>
      </c>
      <c r="E6" s="101" t="s">
        <v>8</v>
      </c>
      <c r="F6" s="131" t="s">
        <v>62</v>
      </c>
      <c r="G6" s="101" t="s">
        <v>63</v>
      </c>
      <c r="H6" s="101" t="s">
        <v>64</v>
      </c>
      <c r="I6" s="101" t="s">
        <v>9</v>
      </c>
      <c r="J6" s="101"/>
      <c r="K6" s="101"/>
      <c r="L6" s="101"/>
      <c r="M6" s="101"/>
      <c r="N6" s="101"/>
      <c r="O6" s="131" t="s">
        <v>68</v>
      </c>
      <c r="P6" s="95" t="s">
        <v>59</v>
      </c>
      <c r="Q6" s="95" t="s">
        <v>60</v>
      </c>
      <c r="R6" s="95" t="s">
        <v>10</v>
      </c>
      <c r="S6" s="95" t="s">
        <v>11</v>
      </c>
      <c r="T6" s="97" t="s">
        <v>12</v>
      </c>
      <c r="U6" s="99" t="s">
        <v>13</v>
      </c>
    </row>
    <row r="7" spans="1:25" s="3" customFormat="1" ht="52.9" customHeight="1" thickBot="1">
      <c r="A7" s="101"/>
      <c r="B7" s="101"/>
      <c r="C7" s="101"/>
      <c r="D7" s="101"/>
      <c r="E7" s="101"/>
      <c r="F7" s="132"/>
      <c r="G7" s="101"/>
      <c r="H7" s="101"/>
      <c r="I7" s="101" t="s">
        <v>14</v>
      </c>
      <c r="J7" s="101"/>
      <c r="K7" s="101" t="s">
        <v>15</v>
      </c>
      <c r="L7" s="101"/>
      <c r="M7" s="101" t="s">
        <v>16</v>
      </c>
      <c r="N7" s="101"/>
      <c r="O7" s="132"/>
      <c r="P7" s="96"/>
      <c r="Q7" s="96"/>
      <c r="R7" s="96"/>
      <c r="S7" s="96"/>
      <c r="T7" s="98"/>
      <c r="U7" s="100"/>
    </row>
    <row r="8" spans="1:25" ht="35.450000000000003" customHeight="1" thickBot="1">
      <c r="A8" s="4"/>
      <c r="B8" s="2" t="s">
        <v>17</v>
      </c>
      <c r="C8" s="2" t="s">
        <v>18</v>
      </c>
      <c r="D8" s="5"/>
      <c r="E8" s="5"/>
      <c r="F8" s="79" t="s">
        <v>65</v>
      </c>
      <c r="G8" s="79"/>
      <c r="H8" s="79"/>
      <c r="I8" s="2" t="s">
        <v>19</v>
      </c>
      <c r="J8" s="2" t="s">
        <v>20</v>
      </c>
      <c r="K8" s="2" t="s">
        <v>19</v>
      </c>
      <c r="L8" s="2" t="s">
        <v>21</v>
      </c>
      <c r="M8" s="2" t="s">
        <v>19</v>
      </c>
      <c r="N8" s="4" t="s">
        <v>22</v>
      </c>
      <c r="O8" s="80" t="s">
        <v>69</v>
      </c>
      <c r="P8" s="57"/>
      <c r="Q8" s="57"/>
      <c r="R8" s="57"/>
      <c r="S8" s="58"/>
      <c r="T8" s="58"/>
      <c r="U8" s="59"/>
    </row>
    <row r="9" spans="1:25" ht="27" customHeight="1" thickBot="1">
      <c r="A9" s="80">
        <v>1</v>
      </c>
      <c r="B9" s="80">
        <v>2</v>
      </c>
      <c r="C9" s="80">
        <v>3</v>
      </c>
      <c r="D9" s="80">
        <v>4</v>
      </c>
      <c r="E9" s="80">
        <v>5</v>
      </c>
      <c r="F9" s="81">
        <v>6</v>
      </c>
      <c r="G9" s="81" t="s">
        <v>66</v>
      </c>
      <c r="H9" s="81" t="s">
        <v>67</v>
      </c>
      <c r="I9" s="129">
        <v>9</v>
      </c>
      <c r="J9" s="130"/>
      <c r="K9" s="129">
        <v>10</v>
      </c>
      <c r="L9" s="130"/>
      <c r="M9" s="129">
        <v>11</v>
      </c>
      <c r="N9" s="130"/>
      <c r="O9" s="82" t="s">
        <v>70</v>
      </c>
      <c r="P9" s="83">
        <v>13</v>
      </c>
      <c r="Q9" s="84" t="s">
        <v>71</v>
      </c>
      <c r="R9" s="83">
        <v>15</v>
      </c>
      <c r="S9" s="83" t="s">
        <v>72</v>
      </c>
      <c r="T9" s="83">
        <v>17</v>
      </c>
      <c r="U9" s="83">
        <v>18</v>
      </c>
    </row>
    <row r="10" spans="1:25" ht="25.5">
      <c r="A10" s="110" t="s">
        <v>23</v>
      </c>
      <c r="B10" s="108">
        <v>307.05</v>
      </c>
      <c r="C10" s="108">
        <v>0.59</v>
      </c>
      <c r="D10" s="108">
        <v>0</v>
      </c>
      <c r="E10" s="108" t="s">
        <v>24</v>
      </c>
      <c r="F10" s="108">
        <v>33.99</v>
      </c>
      <c r="G10" s="108">
        <f>D10*(1-F10%)</f>
        <v>0</v>
      </c>
      <c r="H10" s="108"/>
      <c r="I10" s="6" t="s">
        <v>25</v>
      </c>
      <c r="J10" s="7">
        <v>207.16</v>
      </c>
      <c r="K10" s="8" t="s">
        <v>26</v>
      </c>
      <c r="L10" s="62">
        <v>9.42</v>
      </c>
      <c r="M10" s="105"/>
      <c r="N10" s="105"/>
      <c r="O10" s="105">
        <v>0</v>
      </c>
      <c r="P10" s="108"/>
      <c r="Q10" s="108">
        <f>B10+C10-J14-L14-P10</f>
        <v>-24.41</v>
      </c>
      <c r="R10" s="108">
        <v>400.96</v>
      </c>
      <c r="S10" s="108">
        <v>733.01</v>
      </c>
      <c r="T10" s="108">
        <v>-1678.44</v>
      </c>
      <c r="U10" s="123" t="s">
        <v>27</v>
      </c>
      <c r="V10" s="9">
        <v>2224.02</v>
      </c>
    </row>
    <row r="11" spans="1:25" ht="14.45" customHeight="1">
      <c r="A11" s="111"/>
      <c r="B11" s="113"/>
      <c r="C11" s="113"/>
      <c r="D11" s="113"/>
      <c r="E11" s="113"/>
      <c r="F11" s="113"/>
      <c r="G11" s="113"/>
      <c r="H11" s="113"/>
      <c r="I11" s="10" t="s">
        <v>28</v>
      </c>
      <c r="J11" s="11">
        <v>100.48</v>
      </c>
      <c r="K11" s="10" t="s">
        <v>29</v>
      </c>
      <c r="L11" s="63">
        <v>14.99</v>
      </c>
      <c r="M11" s="106"/>
      <c r="N11" s="106"/>
      <c r="O11" s="106"/>
      <c r="P11" s="113"/>
      <c r="Q11" s="113"/>
      <c r="R11" s="113"/>
      <c r="S11" s="113"/>
      <c r="T11" s="113"/>
      <c r="U11" s="124"/>
      <c r="V11" s="9">
        <v>100.7</v>
      </c>
    </row>
    <row r="12" spans="1:25" ht="15" customHeight="1">
      <c r="A12" s="111"/>
      <c r="B12" s="113"/>
      <c r="C12" s="113"/>
      <c r="D12" s="113"/>
      <c r="E12" s="113"/>
      <c r="F12" s="113"/>
      <c r="G12" s="113"/>
      <c r="H12" s="113"/>
      <c r="I12" s="10"/>
      <c r="J12" s="11"/>
      <c r="K12" s="106"/>
      <c r="L12" s="113"/>
      <c r="M12" s="106"/>
      <c r="N12" s="106"/>
      <c r="O12" s="106"/>
      <c r="P12" s="113"/>
      <c r="Q12" s="113"/>
      <c r="R12" s="113"/>
      <c r="S12" s="113"/>
      <c r="T12" s="113"/>
      <c r="U12" s="124"/>
      <c r="V12" s="9"/>
    </row>
    <row r="13" spans="1:25" ht="15" customHeight="1">
      <c r="A13" s="111"/>
      <c r="B13" s="113"/>
      <c r="C13" s="113"/>
      <c r="D13" s="113"/>
      <c r="E13" s="113"/>
      <c r="F13" s="113"/>
      <c r="G13" s="113"/>
      <c r="H13" s="113"/>
      <c r="I13" s="10"/>
      <c r="J13" s="11"/>
      <c r="K13" s="127"/>
      <c r="L13" s="128"/>
      <c r="M13" s="127"/>
      <c r="N13" s="127"/>
      <c r="O13" s="106"/>
      <c r="P13" s="113"/>
      <c r="Q13" s="113"/>
      <c r="R13" s="113"/>
      <c r="S13" s="113"/>
      <c r="T13" s="113"/>
      <c r="U13" s="124"/>
      <c r="V13" s="9">
        <v>2411.5</v>
      </c>
      <c r="Y13" s="41"/>
    </row>
    <row r="14" spans="1:25" ht="15.75" customHeight="1" thickBot="1">
      <c r="A14" s="112"/>
      <c r="B14" s="114"/>
      <c r="C14" s="114"/>
      <c r="D14" s="114"/>
      <c r="E14" s="114"/>
      <c r="F14" s="114"/>
      <c r="G14" s="114"/>
      <c r="H14" s="114"/>
      <c r="I14" s="13" t="s">
        <v>31</v>
      </c>
      <c r="J14" s="14">
        <v>307.64</v>
      </c>
      <c r="K14" s="13" t="s">
        <v>31</v>
      </c>
      <c r="L14" s="65">
        <v>24.41</v>
      </c>
      <c r="M14" s="15">
        <v>0</v>
      </c>
      <c r="N14" s="15">
        <v>0</v>
      </c>
      <c r="O14" s="107"/>
      <c r="P14" s="114"/>
      <c r="Q14" s="114"/>
      <c r="R14" s="114"/>
      <c r="S14" s="114">
        <v>733.01</v>
      </c>
      <c r="T14" s="114">
        <v>-1678.44</v>
      </c>
      <c r="U14" s="16"/>
      <c r="V14" s="9">
        <v>2411.4499999999998</v>
      </c>
      <c r="W14" s="9">
        <v>5.0000000000181899E-2</v>
      </c>
    </row>
    <row r="15" spans="1:25" ht="13.5" thickBot="1">
      <c r="A15" s="115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7"/>
    </row>
    <row r="16" spans="1:25" ht="25.5">
      <c r="A16" s="110" t="s">
        <v>32</v>
      </c>
      <c r="B16" s="108">
        <v>8.01</v>
      </c>
      <c r="C16" s="108">
        <v>0</v>
      </c>
      <c r="D16" s="108">
        <v>31.5</v>
      </c>
      <c r="E16" s="142" t="s">
        <v>24</v>
      </c>
      <c r="F16" s="142">
        <v>33.218000000000004</v>
      </c>
      <c r="G16" s="142">
        <f>D16*(1-F16%)</f>
        <v>21.03633</v>
      </c>
      <c r="H16" s="142"/>
      <c r="I16" s="6" t="s">
        <v>25</v>
      </c>
      <c r="J16" s="66">
        <v>2.36</v>
      </c>
      <c r="K16" s="17" t="s">
        <v>33</v>
      </c>
      <c r="L16" s="68">
        <v>28.04</v>
      </c>
      <c r="M16" s="105"/>
      <c r="N16" s="105"/>
      <c r="O16" s="108">
        <f>L19</f>
        <v>62.46</v>
      </c>
      <c r="P16" s="120">
        <v>2487.39</v>
      </c>
      <c r="Q16" s="120">
        <f>B16+C16+G16-J19-L19-P16</f>
        <v>-2528.81367</v>
      </c>
      <c r="R16" s="120">
        <v>355.09</v>
      </c>
      <c r="S16" s="120">
        <v>2912.95</v>
      </c>
      <c r="T16" s="120">
        <v>2809.13</v>
      </c>
      <c r="U16" s="118" t="s">
        <v>34</v>
      </c>
      <c r="V16" s="1">
        <v>32.410000000000004</v>
      </c>
    </row>
    <row r="17" spans="1:25" ht="25.5">
      <c r="A17" s="111"/>
      <c r="B17" s="113"/>
      <c r="C17" s="113"/>
      <c r="D17" s="113"/>
      <c r="E17" s="143"/>
      <c r="F17" s="143"/>
      <c r="G17" s="143"/>
      <c r="H17" s="143"/>
      <c r="I17" s="10" t="s">
        <v>28</v>
      </c>
      <c r="J17" s="63">
        <v>5.65</v>
      </c>
      <c r="K17" s="10" t="s">
        <v>35</v>
      </c>
      <c r="L17" s="69">
        <v>34.42</v>
      </c>
      <c r="M17" s="106"/>
      <c r="N17" s="106"/>
      <c r="O17" s="106"/>
      <c r="P17" s="121"/>
      <c r="Q17" s="121"/>
      <c r="R17" s="121"/>
      <c r="S17" s="121"/>
      <c r="T17" s="121"/>
      <c r="U17" s="145"/>
      <c r="V17" s="1">
        <v>38.880000000000003</v>
      </c>
    </row>
    <row r="18" spans="1:25" ht="15" customHeight="1">
      <c r="A18" s="111"/>
      <c r="B18" s="113"/>
      <c r="C18" s="113"/>
      <c r="D18" s="113"/>
      <c r="E18" s="143"/>
      <c r="F18" s="143"/>
      <c r="G18" s="143"/>
      <c r="H18" s="143"/>
      <c r="I18" s="10" t="s">
        <v>30</v>
      </c>
      <c r="J18" s="67">
        <v>0</v>
      </c>
      <c r="K18" s="18"/>
      <c r="L18" s="70"/>
      <c r="M18" s="127"/>
      <c r="N18" s="127"/>
      <c r="O18" s="106"/>
      <c r="P18" s="121"/>
      <c r="Q18" s="121"/>
      <c r="R18" s="121"/>
      <c r="S18" s="121"/>
      <c r="T18" s="121"/>
      <c r="U18" s="145"/>
      <c r="V18" s="1">
        <v>32.520000000000003</v>
      </c>
      <c r="Y18" s="41"/>
    </row>
    <row r="19" spans="1:25" ht="15" customHeight="1" thickBot="1">
      <c r="A19" s="112"/>
      <c r="B19" s="114"/>
      <c r="C19" s="114"/>
      <c r="D19" s="114"/>
      <c r="E19" s="144"/>
      <c r="F19" s="144"/>
      <c r="G19" s="144"/>
      <c r="H19" s="144"/>
      <c r="I19" s="12" t="s">
        <v>31</v>
      </c>
      <c r="J19" s="65">
        <v>8.01</v>
      </c>
      <c r="K19" s="19" t="s">
        <v>31</v>
      </c>
      <c r="L19" s="65">
        <v>62.46</v>
      </c>
      <c r="M19" s="19"/>
      <c r="N19" s="20"/>
      <c r="O19" s="107"/>
      <c r="P19" s="122"/>
      <c r="Q19" s="122"/>
      <c r="R19" s="122"/>
      <c r="S19" s="122">
        <v>2912.95</v>
      </c>
      <c r="T19" s="122">
        <v>2809.13</v>
      </c>
      <c r="U19" s="145"/>
      <c r="V19" s="1">
        <v>103.81</v>
      </c>
      <c r="W19" s="1">
        <v>103.81999999999971</v>
      </c>
    </row>
    <row r="20" spans="1:25" ht="15" customHeight="1" thickBot="1">
      <c r="A20" s="115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7"/>
    </row>
    <row r="21" spans="1:25" s="22" customFormat="1" ht="25.5">
      <c r="A21" s="110" t="s">
        <v>36</v>
      </c>
      <c r="B21" s="108">
        <v>0</v>
      </c>
      <c r="C21" s="108">
        <v>0</v>
      </c>
      <c r="D21" s="108">
        <v>63</v>
      </c>
      <c r="E21" s="108" t="s">
        <v>24</v>
      </c>
      <c r="F21" s="108">
        <v>32.445</v>
      </c>
      <c r="G21" s="108">
        <f>D21*(1-F21%)</f>
        <v>42.559649999999998</v>
      </c>
      <c r="H21" s="108"/>
      <c r="I21" s="6" t="s">
        <v>25</v>
      </c>
      <c r="J21" s="71">
        <v>0</v>
      </c>
      <c r="K21" s="6" t="s">
        <v>37</v>
      </c>
      <c r="L21" s="21">
        <v>63.86</v>
      </c>
      <c r="M21" s="6"/>
      <c r="N21" s="6"/>
      <c r="O21" s="105">
        <f>L24</f>
        <v>295.97000000000003</v>
      </c>
      <c r="P21" s="120">
        <v>3663.76</v>
      </c>
      <c r="Q21" s="120">
        <f>B21+C21+G21-J24-L24-P21</f>
        <v>-3917.1703500000003</v>
      </c>
      <c r="R21" s="120">
        <v>235.17</v>
      </c>
      <c r="S21" s="120">
        <v>3898.9300000000003</v>
      </c>
      <c r="T21" s="120">
        <v>3808.13</v>
      </c>
      <c r="U21" s="123" t="s">
        <v>38</v>
      </c>
      <c r="V21" s="22">
        <v>75.319999999999993</v>
      </c>
    </row>
    <row r="22" spans="1:25" s="22" customFormat="1" ht="25.5">
      <c r="A22" s="111"/>
      <c r="B22" s="113"/>
      <c r="C22" s="113"/>
      <c r="D22" s="113"/>
      <c r="E22" s="113"/>
      <c r="F22" s="113"/>
      <c r="G22" s="113"/>
      <c r="H22" s="113"/>
      <c r="I22" s="10" t="s">
        <v>28</v>
      </c>
      <c r="J22" s="72">
        <v>0</v>
      </c>
      <c r="K22" s="23" t="s">
        <v>39</v>
      </c>
      <c r="L22" s="24">
        <v>217.43</v>
      </c>
      <c r="M22" s="25"/>
      <c r="N22" s="25"/>
      <c r="O22" s="106"/>
      <c r="P22" s="121"/>
      <c r="Q22" s="121"/>
      <c r="R22" s="121"/>
      <c r="S22" s="121"/>
      <c r="T22" s="121"/>
      <c r="U22" s="119"/>
      <c r="V22" s="22">
        <v>14.97</v>
      </c>
    </row>
    <row r="23" spans="1:25" ht="27" customHeight="1">
      <c r="A23" s="111"/>
      <c r="B23" s="113"/>
      <c r="C23" s="113"/>
      <c r="D23" s="113"/>
      <c r="E23" s="113"/>
      <c r="F23" s="113"/>
      <c r="G23" s="113"/>
      <c r="H23" s="113"/>
      <c r="I23" s="10" t="s">
        <v>30</v>
      </c>
      <c r="J23" s="73">
        <v>0</v>
      </c>
      <c r="K23" s="27" t="s">
        <v>40</v>
      </c>
      <c r="L23" s="28">
        <v>14.68</v>
      </c>
      <c r="M23" s="10"/>
      <c r="N23" s="10"/>
      <c r="O23" s="106"/>
      <c r="P23" s="121"/>
      <c r="Q23" s="121"/>
      <c r="R23" s="121"/>
      <c r="S23" s="121"/>
      <c r="T23" s="121"/>
      <c r="U23" s="124"/>
    </row>
    <row r="24" spans="1:25" ht="15.75" customHeight="1" thickBot="1">
      <c r="A24" s="112"/>
      <c r="B24" s="114"/>
      <c r="C24" s="114"/>
      <c r="D24" s="114"/>
      <c r="E24" s="114"/>
      <c r="F24" s="114"/>
      <c r="G24" s="114"/>
      <c r="H24" s="114"/>
      <c r="I24" s="13" t="s">
        <v>31</v>
      </c>
      <c r="J24" s="64">
        <v>0</v>
      </c>
      <c r="K24" s="19" t="s">
        <v>31</v>
      </c>
      <c r="L24" s="15">
        <v>295.97000000000003</v>
      </c>
      <c r="M24" s="20"/>
      <c r="N24" s="20"/>
      <c r="O24" s="107"/>
      <c r="P24" s="122"/>
      <c r="Q24" s="122"/>
      <c r="R24" s="122"/>
      <c r="S24" s="122">
        <v>3898.9300000000003</v>
      </c>
      <c r="T24" s="122">
        <v>3808.13</v>
      </c>
      <c r="U24" s="16"/>
      <c r="V24" s="1">
        <v>90.289999999999992</v>
      </c>
      <c r="W24" s="1">
        <v>90.800000000000182</v>
      </c>
    </row>
    <row r="25" spans="1:25" ht="13.5" thickBot="1">
      <c r="A25" s="115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7"/>
    </row>
    <row r="26" spans="1:25" ht="25.5">
      <c r="A26" s="110" t="s">
        <v>41</v>
      </c>
      <c r="B26" s="105">
        <v>702.79000000000008</v>
      </c>
      <c r="C26" s="108">
        <v>5.0599999999999996</v>
      </c>
      <c r="D26" s="108">
        <v>63</v>
      </c>
      <c r="E26" s="108" t="s">
        <v>24</v>
      </c>
      <c r="F26" s="108">
        <v>32.445</v>
      </c>
      <c r="G26" s="108">
        <f>D26*(1-F26%)</f>
        <v>42.559649999999998</v>
      </c>
      <c r="H26" s="108"/>
      <c r="I26" s="6" t="s">
        <v>42</v>
      </c>
      <c r="J26" s="6">
        <v>100.81</v>
      </c>
      <c r="K26" s="23" t="s">
        <v>39</v>
      </c>
      <c r="L26" s="21">
        <v>8.51</v>
      </c>
      <c r="M26" s="6"/>
      <c r="N26" s="6"/>
      <c r="O26" s="105">
        <f>L28</f>
        <v>10.199999999999999</v>
      </c>
      <c r="P26" s="105"/>
      <c r="Q26" s="108">
        <f>B26+C26+G26-J28-L28-P26</f>
        <v>2.9896500000000295</v>
      </c>
      <c r="R26" s="105">
        <v>232.17</v>
      </c>
      <c r="S26" s="105">
        <v>979.59</v>
      </c>
      <c r="T26" s="105">
        <v>825.19</v>
      </c>
      <c r="U26" s="123" t="s">
        <v>43</v>
      </c>
      <c r="V26" s="1">
        <v>86.82</v>
      </c>
    </row>
    <row r="27" spans="1:25" ht="14.45" customHeight="1">
      <c r="A27" s="111"/>
      <c r="B27" s="106"/>
      <c r="C27" s="113"/>
      <c r="D27" s="113"/>
      <c r="E27" s="113"/>
      <c r="F27" s="113"/>
      <c r="G27" s="113"/>
      <c r="H27" s="113"/>
      <c r="I27" s="10" t="s">
        <v>28</v>
      </c>
      <c r="J27" s="10">
        <v>636.41</v>
      </c>
      <c r="K27" s="27" t="s">
        <v>40</v>
      </c>
      <c r="L27" s="29">
        <v>1.69</v>
      </c>
      <c r="M27" s="10"/>
      <c r="N27" s="10"/>
      <c r="O27" s="106"/>
      <c r="P27" s="106"/>
      <c r="Q27" s="106"/>
      <c r="R27" s="106"/>
      <c r="S27" s="106"/>
      <c r="T27" s="106"/>
      <c r="U27" s="119"/>
      <c r="V27" s="1">
        <v>65.05</v>
      </c>
    </row>
    <row r="28" spans="1:25" ht="15.75" customHeight="1" thickBot="1">
      <c r="A28" s="112"/>
      <c r="B28" s="107"/>
      <c r="C28" s="114"/>
      <c r="D28" s="114"/>
      <c r="E28" s="114"/>
      <c r="F28" s="114"/>
      <c r="G28" s="114"/>
      <c r="H28" s="114"/>
      <c r="I28" s="13" t="s">
        <v>31</v>
      </c>
      <c r="J28" s="13">
        <v>737.22</v>
      </c>
      <c r="K28" s="19" t="s">
        <v>31</v>
      </c>
      <c r="L28" s="15">
        <v>10.199999999999999</v>
      </c>
      <c r="M28" s="20"/>
      <c r="N28" s="20"/>
      <c r="O28" s="107"/>
      <c r="P28" s="107"/>
      <c r="Q28" s="107"/>
      <c r="R28" s="107"/>
      <c r="S28" s="107">
        <v>979.59</v>
      </c>
      <c r="T28" s="107">
        <v>825.19</v>
      </c>
      <c r="U28" s="16"/>
      <c r="V28" s="1">
        <v>153.88</v>
      </c>
      <c r="W28" s="1">
        <v>154.39999999999998</v>
      </c>
    </row>
    <row r="29" spans="1:25" ht="12.75" customHeight="1" thickBot="1">
      <c r="A29" s="115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7"/>
    </row>
    <row r="30" spans="1:25" ht="38.25">
      <c r="A30" s="110" t="s">
        <v>44</v>
      </c>
      <c r="B30" s="105">
        <v>1.44</v>
      </c>
      <c r="C30" s="108">
        <v>0</v>
      </c>
      <c r="D30" s="108">
        <v>63</v>
      </c>
      <c r="E30" s="105" t="s">
        <v>24</v>
      </c>
      <c r="F30" s="108">
        <v>33.99</v>
      </c>
      <c r="G30" s="108">
        <f>D30*(1-F30%)</f>
        <v>41.586299999999994</v>
      </c>
      <c r="H30" s="108"/>
      <c r="I30" s="6" t="s">
        <v>42</v>
      </c>
      <c r="J30" s="6">
        <v>1.44</v>
      </c>
      <c r="K30" s="23" t="s">
        <v>45</v>
      </c>
      <c r="L30" s="21">
        <v>503.99</v>
      </c>
      <c r="M30" s="6"/>
      <c r="N30" s="6"/>
      <c r="O30" s="105">
        <f>L32</f>
        <v>509.22</v>
      </c>
      <c r="P30" s="105">
        <v>0</v>
      </c>
      <c r="Q30" s="108">
        <f>B30+G30-J32-L32</f>
        <v>-467.63370000000003</v>
      </c>
      <c r="R30" s="105">
        <v>368.5</v>
      </c>
      <c r="S30" s="105">
        <v>1247.3200000000002</v>
      </c>
      <c r="T30" s="105">
        <v>1139.6500000000001</v>
      </c>
      <c r="U30" s="118" t="s">
        <v>46</v>
      </c>
      <c r="V30" s="1">
        <v>105.75</v>
      </c>
    </row>
    <row r="31" spans="1:25" ht="48" customHeight="1">
      <c r="A31" s="111"/>
      <c r="B31" s="106"/>
      <c r="C31" s="113"/>
      <c r="D31" s="113"/>
      <c r="E31" s="106"/>
      <c r="F31" s="113"/>
      <c r="G31" s="113"/>
      <c r="H31" s="113"/>
      <c r="I31" s="26"/>
      <c r="J31" s="26"/>
      <c r="K31" s="23" t="s">
        <v>39</v>
      </c>
      <c r="L31" s="28">
        <v>5.23</v>
      </c>
      <c r="M31" s="10"/>
      <c r="N31" s="10"/>
      <c r="O31" s="106"/>
      <c r="P31" s="106"/>
      <c r="Q31" s="106"/>
      <c r="R31" s="106"/>
      <c r="S31" s="106"/>
      <c r="T31" s="106"/>
      <c r="U31" s="119"/>
      <c r="V31" s="1">
        <v>1.9300000000000002</v>
      </c>
    </row>
    <row r="32" spans="1:25" ht="15.75" customHeight="1" thickBot="1">
      <c r="A32" s="112"/>
      <c r="B32" s="107"/>
      <c r="C32" s="114"/>
      <c r="D32" s="114"/>
      <c r="E32" s="107"/>
      <c r="F32" s="114"/>
      <c r="G32" s="114"/>
      <c r="H32" s="114"/>
      <c r="I32" s="13" t="s">
        <v>31</v>
      </c>
      <c r="J32" s="13">
        <v>1.44</v>
      </c>
      <c r="K32" s="19" t="s">
        <v>31</v>
      </c>
      <c r="L32" s="15">
        <v>509.22</v>
      </c>
      <c r="M32" s="20"/>
      <c r="N32" s="20"/>
      <c r="O32" s="107"/>
      <c r="P32" s="107"/>
      <c r="Q32" s="107"/>
      <c r="R32" s="107"/>
      <c r="S32" s="107">
        <v>1247.3200000000002</v>
      </c>
      <c r="T32" s="107">
        <v>1139.6500000000001</v>
      </c>
      <c r="U32" s="16"/>
      <c r="V32" s="1">
        <v>107.68</v>
      </c>
      <c r="W32" s="1">
        <v>107.67000000000007</v>
      </c>
    </row>
    <row r="33" spans="1:23" ht="13.5" thickBot="1">
      <c r="A33" s="109" t="s">
        <v>61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</row>
    <row r="34" spans="1:23" s="3" customFormat="1" ht="39.6" customHeight="1" thickBot="1">
      <c r="A34" s="101" t="s">
        <v>5</v>
      </c>
      <c r="B34" s="101" t="s">
        <v>6</v>
      </c>
      <c r="C34" s="101"/>
      <c r="D34" s="101" t="s">
        <v>7</v>
      </c>
      <c r="E34" s="101" t="s">
        <v>8</v>
      </c>
      <c r="F34" s="131" t="s">
        <v>62</v>
      </c>
      <c r="G34" s="101" t="s">
        <v>63</v>
      </c>
      <c r="H34" s="101" t="s">
        <v>64</v>
      </c>
      <c r="I34" s="101" t="s">
        <v>9</v>
      </c>
      <c r="J34" s="101"/>
      <c r="K34" s="101"/>
      <c r="L34" s="101"/>
      <c r="M34" s="101"/>
      <c r="N34" s="101"/>
      <c r="O34" s="131" t="s">
        <v>68</v>
      </c>
      <c r="P34" s="95" t="s">
        <v>59</v>
      </c>
      <c r="Q34" s="95" t="s">
        <v>60</v>
      </c>
      <c r="R34" s="95" t="s">
        <v>10</v>
      </c>
      <c r="S34" s="95" t="s">
        <v>11</v>
      </c>
      <c r="T34" s="97" t="s">
        <v>12</v>
      </c>
      <c r="U34" s="99" t="s">
        <v>13</v>
      </c>
    </row>
    <row r="35" spans="1:23" s="3" customFormat="1" ht="52.9" customHeight="1" thickBot="1">
      <c r="A35" s="101"/>
      <c r="B35" s="101"/>
      <c r="C35" s="101"/>
      <c r="D35" s="101"/>
      <c r="E35" s="101"/>
      <c r="F35" s="132"/>
      <c r="G35" s="101"/>
      <c r="H35" s="101"/>
      <c r="I35" s="101" t="s">
        <v>14</v>
      </c>
      <c r="J35" s="101"/>
      <c r="K35" s="101" t="s">
        <v>15</v>
      </c>
      <c r="L35" s="101"/>
      <c r="M35" s="101" t="s">
        <v>16</v>
      </c>
      <c r="N35" s="101"/>
      <c r="O35" s="132"/>
      <c r="P35" s="96"/>
      <c r="Q35" s="96"/>
      <c r="R35" s="96"/>
      <c r="S35" s="96"/>
      <c r="T35" s="98"/>
      <c r="U35" s="100"/>
    </row>
    <row r="36" spans="1:23" ht="35.450000000000003" customHeight="1" thickBot="1">
      <c r="A36" s="4"/>
      <c r="B36" s="2" t="s">
        <v>17</v>
      </c>
      <c r="C36" s="2" t="s">
        <v>18</v>
      </c>
      <c r="D36" s="5"/>
      <c r="E36" s="5"/>
      <c r="F36" s="79" t="s">
        <v>65</v>
      </c>
      <c r="G36" s="79"/>
      <c r="H36" s="79"/>
      <c r="I36" s="2" t="s">
        <v>19</v>
      </c>
      <c r="J36" s="2" t="s">
        <v>20</v>
      </c>
      <c r="K36" s="2" t="s">
        <v>19</v>
      </c>
      <c r="L36" s="2" t="s">
        <v>21</v>
      </c>
      <c r="M36" s="2" t="s">
        <v>19</v>
      </c>
      <c r="N36" s="4" t="s">
        <v>22</v>
      </c>
      <c r="O36" s="80" t="s">
        <v>69</v>
      </c>
      <c r="P36" s="57"/>
      <c r="Q36" s="57"/>
      <c r="R36" s="57"/>
      <c r="S36" s="58"/>
      <c r="T36" s="58"/>
      <c r="U36" s="59"/>
    </row>
    <row r="37" spans="1:23" ht="27" customHeight="1" thickBot="1">
      <c r="A37" s="78">
        <v>1</v>
      </c>
      <c r="B37" s="78">
        <v>2</v>
      </c>
      <c r="C37" s="78">
        <v>3</v>
      </c>
      <c r="D37" s="78">
        <v>4</v>
      </c>
      <c r="E37" s="78">
        <v>5</v>
      </c>
      <c r="F37" s="76">
        <v>6</v>
      </c>
      <c r="G37" s="76" t="s">
        <v>66</v>
      </c>
      <c r="H37" s="76" t="s">
        <v>67</v>
      </c>
      <c r="I37" s="90">
        <v>9</v>
      </c>
      <c r="J37" s="91"/>
      <c r="K37" s="90">
        <v>10</v>
      </c>
      <c r="L37" s="91"/>
      <c r="M37" s="90">
        <v>11</v>
      </c>
      <c r="N37" s="91"/>
      <c r="O37" s="77" t="s">
        <v>70</v>
      </c>
      <c r="P37" s="60">
        <v>13</v>
      </c>
      <c r="Q37" s="61" t="s">
        <v>71</v>
      </c>
      <c r="R37" s="60">
        <v>15</v>
      </c>
      <c r="S37" s="60" t="s">
        <v>72</v>
      </c>
      <c r="T37" s="60">
        <v>17</v>
      </c>
      <c r="U37" s="60">
        <v>18</v>
      </c>
    </row>
    <row r="38" spans="1:23" s="22" customFormat="1" ht="39.6" customHeight="1">
      <c r="A38" s="133" t="s">
        <v>47</v>
      </c>
      <c r="B38" s="136">
        <v>55.2</v>
      </c>
      <c r="C38" s="136"/>
      <c r="D38" s="136">
        <v>84</v>
      </c>
      <c r="E38" s="136" t="s">
        <v>24</v>
      </c>
      <c r="F38" s="136">
        <v>20.9605</v>
      </c>
      <c r="G38" s="139">
        <f>D38*(1-F38%)</f>
        <v>66.393180000000001</v>
      </c>
      <c r="H38" s="136"/>
      <c r="I38" s="30" t="s">
        <v>48</v>
      </c>
      <c r="J38" s="31">
        <v>2.4300000000000002</v>
      </c>
      <c r="K38" s="32" t="s">
        <v>49</v>
      </c>
      <c r="L38" s="33">
        <v>518.82000000000005</v>
      </c>
      <c r="M38" s="30"/>
      <c r="N38" s="30"/>
      <c r="O38" s="151">
        <f>L41</f>
        <v>588.91000000000008</v>
      </c>
      <c r="P38" s="92">
        <v>0</v>
      </c>
      <c r="Q38" s="92">
        <f>B38+G38-J41-L41-P38</f>
        <v>-765.23682000000008</v>
      </c>
      <c r="R38" s="92">
        <v>310.77</v>
      </c>
      <c r="S38" s="92">
        <v>1197.6000000000001</v>
      </c>
      <c r="T38" s="146">
        <v>873.24</v>
      </c>
      <c r="U38" s="102" t="s">
        <v>50</v>
      </c>
      <c r="V38" s="22">
        <v>197.99</v>
      </c>
    </row>
    <row r="39" spans="1:23" s="22" customFormat="1" ht="85.5">
      <c r="A39" s="134"/>
      <c r="B39" s="137"/>
      <c r="C39" s="137"/>
      <c r="D39" s="137"/>
      <c r="E39" s="137"/>
      <c r="F39" s="137"/>
      <c r="G39" s="140"/>
      <c r="H39" s="137"/>
      <c r="I39" s="30" t="s">
        <v>51</v>
      </c>
      <c r="J39" s="31">
        <v>239.58</v>
      </c>
      <c r="K39" s="32" t="s">
        <v>52</v>
      </c>
      <c r="L39" s="33">
        <v>70.09</v>
      </c>
      <c r="M39" s="30"/>
      <c r="N39" s="30"/>
      <c r="O39" s="137"/>
      <c r="P39" s="93"/>
      <c r="Q39" s="93"/>
      <c r="R39" s="93"/>
      <c r="S39" s="93"/>
      <c r="T39" s="147"/>
      <c r="U39" s="103"/>
      <c r="V39" s="22">
        <v>99.07</v>
      </c>
    </row>
    <row r="40" spans="1:23" s="22" customFormat="1" ht="84.75">
      <c r="A40" s="134"/>
      <c r="B40" s="137"/>
      <c r="C40" s="137"/>
      <c r="D40" s="137"/>
      <c r="E40" s="137"/>
      <c r="F40" s="137"/>
      <c r="G40" s="140"/>
      <c r="H40" s="137"/>
      <c r="I40" s="34" t="s">
        <v>53</v>
      </c>
      <c r="J40" s="31">
        <v>55.91</v>
      </c>
      <c r="K40" s="32"/>
      <c r="L40" s="35"/>
      <c r="M40" s="30" t="s">
        <v>54</v>
      </c>
      <c r="N40" s="30" t="s">
        <v>54</v>
      </c>
      <c r="O40" s="137"/>
      <c r="P40" s="93"/>
      <c r="Q40" s="93"/>
      <c r="R40" s="93"/>
      <c r="S40" s="93"/>
      <c r="T40" s="147"/>
      <c r="U40" s="103"/>
      <c r="V40" s="22">
        <v>27.32</v>
      </c>
    </row>
    <row r="41" spans="1:23" ht="15" customHeight="1" thickBot="1">
      <c r="A41" s="135"/>
      <c r="B41" s="138"/>
      <c r="C41" s="138"/>
      <c r="D41" s="138"/>
      <c r="E41" s="138"/>
      <c r="F41" s="138"/>
      <c r="G41" s="141"/>
      <c r="H41" s="138"/>
      <c r="I41" s="37" t="s">
        <v>31</v>
      </c>
      <c r="J41" s="38">
        <v>297.92</v>
      </c>
      <c r="K41" s="36"/>
      <c r="L41" s="39">
        <v>588.91000000000008</v>
      </c>
      <c r="M41" s="39">
        <v>0</v>
      </c>
      <c r="N41" s="39">
        <v>0</v>
      </c>
      <c r="O41" s="138"/>
      <c r="P41" s="94"/>
      <c r="Q41" s="94"/>
      <c r="R41" s="94"/>
      <c r="S41" s="94">
        <v>1197.6000000000001</v>
      </c>
      <c r="T41" s="148">
        <v>873.24</v>
      </c>
      <c r="U41" s="104"/>
      <c r="V41" s="40">
        <v>324.38</v>
      </c>
      <c r="W41" s="41">
        <v>324.36000000000013</v>
      </c>
    </row>
    <row r="42" spans="1:23" s="22" customFormat="1" ht="85.5">
      <c r="A42" s="134" t="s">
        <v>55</v>
      </c>
      <c r="B42" s="137">
        <v>1520.75</v>
      </c>
      <c r="C42" s="137"/>
      <c r="D42" s="137">
        <v>147</v>
      </c>
      <c r="E42" s="137" t="s">
        <v>24</v>
      </c>
      <c r="F42" s="137">
        <v>21.3416</v>
      </c>
      <c r="G42" s="140">
        <f>D42*(1-F42%)</f>
        <v>115.62784799999999</v>
      </c>
      <c r="H42" s="137"/>
      <c r="I42" s="74"/>
      <c r="J42" s="75"/>
      <c r="K42" s="42" t="s">
        <v>52</v>
      </c>
      <c r="L42" s="43">
        <v>98.52</v>
      </c>
      <c r="M42" s="74"/>
      <c r="N42" s="74"/>
      <c r="O42" s="152">
        <f>L45</f>
        <v>165.98</v>
      </c>
      <c r="P42" s="149">
        <v>0</v>
      </c>
      <c r="Q42" s="93">
        <f>B42+G42-J45-P42-L45</f>
        <v>1470.3978480000001</v>
      </c>
      <c r="R42" s="93">
        <v>402.73</v>
      </c>
      <c r="S42" s="93">
        <v>568.71</v>
      </c>
      <c r="T42" s="147">
        <v>321.61</v>
      </c>
      <c r="U42" s="102" t="s">
        <v>56</v>
      </c>
      <c r="V42" s="22">
        <v>108.12</v>
      </c>
    </row>
    <row r="43" spans="1:23" s="22" customFormat="1" ht="36">
      <c r="A43" s="134"/>
      <c r="B43" s="137"/>
      <c r="C43" s="137"/>
      <c r="D43" s="137"/>
      <c r="E43" s="137"/>
      <c r="F43" s="137"/>
      <c r="G43" s="140"/>
      <c r="H43" s="137"/>
      <c r="I43" s="30"/>
      <c r="J43" s="31"/>
      <c r="K43" s="44" t="s">
        <v>57</v>
      </c>
      <c r="L43" s="45">
        <v>67.459999999999994</v>
      </c>
      <c r="M43" s="30"/>
      <c r="N43" s="30"/>
      <c r="O43" s="137"/>
      <c r="P43" s="149"/>
      <c r="Q43" s="93"/>
      <c r="R43" s="93"/>
      <c r="S43" s="93"/>
      <c r="T43" s="147"/>
      <c r="U43" s="103"/>
      <c r="V43" s="22">
        <v>139</v>
      </c>
    </row>
    <row r="44" spans="1:23" s="22" customFormat="1" ht="15.75" customHeight="1" thickBot="1">
      <c r="A44" s="134"/>
      <c r="B44" s="137"/>
      <c r="C44" s="137"/>
      <c r="D44" s="137"/>
      <c r="E44" s="137"/>
      <c r="F44" s="137"/>
      <c r="G44" s="140"/>
      <c r="H44" s="137"/>
      <c r="I44" s="46"/>
      <c r="J44" s="47"/>
      <c r="K44" s="48"/>
      <c r="L44" s="49"/>
      <c r="M44" s="50" t="s">
        <v>54</v>
      </c>
      <c r="N44" s="50" t="s">
        <v>54</v>
      </c>
      <c r="O44" s="137"/>
      <c r="P44" s="149"/>
      <c r="Q44" s="93"/>
      <c r="R44" s="93"/>
      <c r="S44" s="93"/>
      <c r="T44" s="147"/>
      <c r="U44" s="103"/>
    </row>
    <row r="45" spans="1:23" ht="15" customHeight="1" thickBot="1">
      <c r="A45" s="135"/>
      <c r="B45" s="138"/>
      <c r="C45" s="138"/>
      <c r="D45" s="138"/>
      <c r="E45" s="138"/>
      <c r="F45" s="138"/>
      <c r="G45" s="141"/>
      <c r="H45" s="138"/>
      <c r="I45" s="37" t="s">
        <v>31</v>
      </c>
      <c r="J45" s="52">
        <v>0</v>
      </c>
      <c r="K45" s="51"/>
      <c r="L45" s="53">
        <v>165.98</v>
      </c>
      <c r="M45" s="54">
        <v>0</v>
      </c>
      <c r="N45" s="54">
        <v>0</v>
      </c>
      <c r="O45" s="138"/>
      <c r="P45" s="150"/>
      <c r="Q45" s="94"/>
      <c r="R45" s="94"/>
      <c r="S45" s="94">
        <v>568.71</v>
      </c>
      <c r="T45" s="148">
        <v>321.61</v>
      </c>
      <c r="U45" s="104"/>
      <c r="V45" s="40">
        <v>247.12</v>
      </c>
      <c r="W45" s="41">
        <v>247.10000000000002</v>
      </c>
    </row>
    <row r="46" spans="1:23" ht="38.450000000000003" customHeight="1">
      <c r="A46" s="134" t="s">
        <v>58</v>
      </c>
      <c r="B46" s="153">
        <v>0</v>
      </c>
      <c r="C46" s="137"/>
      <c r="D46" s="137">
        <v>210</v>
      </c>
      <c r="E46" s="154" t="s">
        <v>24</v>
      </c>
      <c r="F46" s="156">
        <v>21.3416</v>
      </c>
      <c r="G46" s="158">
        <f>D46*(1-F46%)</f>
        <v>165.18263999999999</v>
      </c>
      <c r="H46" s="154"/>
      <c r="I46" s="74"/>
      <c r="J46" s="75"/>
      <c r="K46" s="44" t="s">
        <v>57</v>
      </c>
      <c r="L46" s="43">
        <v>23.57</v>
      </c>
      <c r="M46" s="74"/>
      <c r="N46" s="74"/>
      <c r="O46" s="92">
        <f>L49</f>
        <v>747.56000000000006</v>
      </c>
      <c r="P46" s="92">
        <v>0</v>
      </c>
      <c r="Q46" s="92">
        <f>G46-L49-P46</f>
        <v>-582.37736000000007</v>
      </c>
      <c r="R46" s="92">
        <v>461.55</v>
      </c>
      <c r="S46" s="92">
        <f>J49+L49+R46</f>
        <v>1209.1100000000001</v>
      </c>
      <c r="T46" s="146">
        <v>1050.8399999999999</v>
      </c>
      <c r="U46" s="102" t="s">
        <v>73</v>
      </c>
    </row>
    <row r="47" spans="1:23" ht="39.6" customHeight="1">
      <c r="A47" s="134"/>
      <c r="B47" s="137"/>
      <c r="C47" s="137"/>
      <c r="D47" s="137"/>
      <c r="E47" s="154"/>
      <c r="F47" s="156"/>
      <c r="G47" s="158"/>
      <c r="H47" s="154"/>
      <c r="I47" s="30"/>
      <c r="J47" s="31"/>
      <c r="K47" s="44" t="s">
        <v>74</v>
      </c>
      <c r="L47" s="45">
        <v>7.91</v>
      </c>
      <c r="M47" s="30"/>
      <c r="N47" s="30"/>
      <c r="O47" s="93"/>
      <c r="P47" s="93"/>
      <c r="Q47" s="93"/>
      <c r="R47" s="93"/>
      <c r="S47" s="93"/>
      <c r="T47" s="147"/>
      <c r="U47" s="103"/>
    </row>
    <row r="48" spans="1:23" ht="21.6" customHeight="1">
      <c r="A48" s="134"/>
      <c r="B48" s="137"/>
      <c r="C48" s="137"/>
      <c r="D48" s="137"/>
      <c r="E48" s="154"/>
      <c r="F48" s="156"/>
      <c r="G48" s="158"/>
      <c r="H48" s="154"/>
      <c r="I48" s="85"/>
      <c r="J48" s="86"/>
      <c r="K48" s="87" t="s">
        <v>75</v>
      </c>
      <c r="L48" s="88">
        <v>716.08</v>
      </c>
      <c r="M48" s="85"/>
      <c r="N48" s="85"/>
      <c r="O48" s="93"/>
      <c r="P48" s="93"/>
      <c r="Q48" s="93"/>
      <c r="R48" s="93"/>
      <c r="S48" s="93"/>
      <c r="T48" s="147"/>
      <c r="U48" s="103"/>
    </row>
    <row r="49" spans="1:21" ht="15" customHeight="1" thickBot="1">
      <c r="A49" s="135"/>
      <c r="B49" s="138"/>
      <c r="C49" s="138"/>
      <c r="D49" s="138"/>
      <c r="E49" s="155"/>
      <c r="F49" s="157"/>
      <c r="G49" s="159"/>
      <c r="H49" s="155"/>
      <c r="I49" s="37" t="s">
        <v>31</v>
      </c>
      <c r="J49" s="37">
        <v>0</v>
      </c>
      <c r="K49" s="37" t="s">
        <v>31</v>
      </c>
      <c r="L49" s="89">
        <f>L48+L46+L47</f>
        <v>747.56000000000006</v>
      </c>
      <c r="M49" s="54">
        <v>0</v>
      </c>
      <c r="N49" s="54">
        <v>0</v>
      </c>
      <c r="O49" s="94"/>
      <c r="P49" s="94"/>
      <c r="Q49" s="94"/>
      <c r="R49" s="94"/>
      <c r="S49" s="94"/>
      <c r="T49" s="148"/>
      <c r="U49" s="104"/>
    </row>
    <row r="54" spans="1:21">
      <c r="S54" s="41"/>
    </row>
  </sheetData>
  <sheetProtection password="CC3E" sheet="1" objects="1" scenarios="1"/>
  <mergeCells count="178">
    <mergeCell ref="P46:P49"/>
    <mergeCell ref="Q46:Q49"/>
    <mergeCell ref="R46:R49"/>
    <mergeCell ref="S46:S49"/>
    <mergeCell ref="U42:U45"/>
    <mergeCell ref="U46:U49"/>
    <mergeCell ref="T46:T49"/>
    <mergeCell ref="A46:A49"/>
    <mergeCell ref="B46:B49"/>
    <mergeCell ref="C46:C49"/>
    <mergeCell ref="D46:D49"/>
    <mergeCell ref="E46:E49"/>
    <mergeCell ref="F46:F49"/>
    <mergeCell ref="G46:G49"/>
    <mergeCell ref="H46:H49"/>
    <mergeCell ref="O46:O49"/>
    <mergeCell ref="A42:A45"/>
    <mergeCell ref="B42:B45"/>
    <mergeCell ref="C42:C45"/>
    <mergeCell ref="D42:D45"/>
    <mergeCell ref="O16:O19"/>
    <mergeCell ref="O21:O24"/>
    <mergeCell ref="O26:O28"/>
    <mergeCell ref="O30:O32"/>
    <mergeCell ref="O38:O41"/>
    <mergeCell ref="O42:O45"/>
    <mergeCell ref="F34:F35"/>
    <mergeCell ref="G34:G35"/>
    <mergeCell ref="H34:H35"/>
    <mergeCell ref="O34:O35"/>
    <mergeCell ref="F21:F24"/>
    <mergeCell ref="G21:G24"/>
    <mergeCell ref="H21:H24"/>
    <mergeCell ref="F26:F28"/>
    <mergeCell ref="G26:G28"/>
    <mergeCell ref="H26:H28"/>
    <mergeCell ref="F30:F32"/>
    <mergeCell ref="G30:G32"/>
    <mergeCell ref="H30:H32"/>
    <mergeCell ref="E38:E41"/>
    <mergeCell ref="P42:P45"/>
    <mergeCell ref="Q42:Q45"/>
    <mergeCell ref="R42:R45"/>
    <mergeCell ref="S42:S45"/>
    <mergeCell ref="T42:T45"/>
    <mergeCell ref="E42:E45"/>
    <mergeCell ref="H38:H41"/>
    <mergeCell ref="F42:F45"/>
    <mergeCell ref="G42:G45"/>
    <mergeCell ref="H42:H45"/>
    <mergeCell ref="A38:A41"/>
    <mergeCell ref="B38:B41"/>
    <mergeCell ref="C38:C41"/>
    <mergeCell ref="D38:D41"/>
    <mergeCell ref="F38:F41"/>
    <mergeCell ref="G38:G41"/>
    <mergeCell ref="A15:U15"/>
    <mergeCell ref="A16:A19"/>
    <mergeCell ref="B16:B19"/>
    <mergeCell ref="C16:C19"/>
    <mergeCell ref="D16:D19"/>
    <mergeCell ref="E16:E19"/>
    <mergeCell ref="M16:M18"/>
    <mergeCell ref="N16:N18"/>
    <mergeCell ref="P16:P19"/>
    <mergeCell ref="S16:S19"/>
    <mergeCell ref="T16:T19"/>
    <mergeCell ref="U16:U19"/>
    <mergeCell ref="F16:F19"/>
    <mergeCell ref="G16:G19"/>
    <mergeCell ref="H16:H19"/>
    <mergeCell ref="S21:S24"/>
    <mergeCell ref="T21:T24"/>
    <mergeCell ref="A26:A28"/>
    <mergeCell ref="U10:U13"/>
    <mergeCell ref="P10:P14"/>
    <mergeCell ref="S10:S14"/>
    <mergeCell ref="T10:T14"/>
    <mergeCell ref="A10:A14"/>
    <mergeCell ref="B10:B14"/>
    <mergeCell ref="C10:C14"/>
    <mergeCell ref="D10:D14"/>
    <mergeCell ref="E10:E14"/>
    <mergeCell ref="F10:F14"/>
    <mergeCell ref="G10:G14"/>
    <mergeCell ref="H10:H14"/>
    <mergeCell ref="O10:O14"/>
    <mergeCell ref="K12:K13"/>
    <mergeCell ref="L12:L13"/>
    <mergeCell ref="I9:J9"/>
    <mergeCell ref="K9:L9"/>
    <mergeCell ref="B26:B28"/>
    <mergeCell ref="C26:C28"/>
    <mergeCell ref="D26:D28"/>
    <mergeCell ref="A6:A7"/>
    <mergeCell ref="B6:C7"/>
    <mergeCell ref="D6:D7"/>
    <mergeCell ref="E6:E7"/>
    <mergeCell ref="I6:N6"/>
    <mergeCell ref="M9:N9"/>
    <mergeCell ref="M10:M13"/>
    <mergeCell ref="N10:N13"/>
    <mergeCell ref="F6:F7"/>
    <mergeCell ref="G6:G7"/>
    <mergeCell ref="H6:H7"/>
    <mergeCell ref="A1:U1"/>
    <mergeCell ref="A2:U2"/>
    <mergeCell ref="A3:U3"/>
    <mergeCell ref="A4:U4"/>
    <mergeCell ref="A5:U5"/>
    <mergeCell ref="P6:P7"/>
    <mergeCell ref="S6:S7"/>
    <mergeCell ref="T6:T7"/>
    <mergeCell ref="U6:U7"/>
    <mergeCell ref="I7:J7"/>
    <mergeCell ref="K7:L7"/>
    <mergeCell ref="M7:N7"/>
    <mergeCell ref="Q6:Q7"/>
    <mergeCell ref="R6:R7"/>
    <mergeCell ref="O6:O7"/>
    <mergeCell ref="E26:E28"/>
    <mergeCell ref="Q26:Q28"/>
    <mergeCell ref="A29:U29"/>
    <mergeCell ref="T26:T28"/>
    <mergeCell ref="U30:U31"/>
    <mergeCell ref="Q10:Q14"/>
    <mergeCell ref="R10:R14"/>
    <mergeCell ref="Q16:Q19"/>
    <mergeCell ref="R16:R19"/>
    <mergeCell ref="R21:R24"/>
    <mergeCell ref="Q21:Q24"/>
    <mergeCell ref="R26:R28"/>
    <mergeCell ref="A20:U20"/>
    <mergeCell ref="A21:A24"/>
    <mergeCell ref="B21:B24"/>
    <mergeCell ref="C21:C24"/>
    <mergeCell ref="D21:D24"/>
    <mergeCell ref="E21:E24"/>
    <mergeCell ref="U21:U23"/>
    <mergeCell ref="A25:U25"/>
    <mergeCell ref="P21:P24"/>
    <mergeCell ref="P26:P28"/>
    <mergeCell ref="U26:U27"/>
    <mergeCell ref="S26:S28"/>
    <mergeCell ref="E34:E35"/>
    <mergeCell ref="I34:N34"/>
    <mergeCell ref="P34:P35"/>
    <mergeCell ref="Q34:Q35"/>
    <mergeCell ref="R34:R35"/>
    <mergeCell ref="P30:P32"/>
    <mergeCell ref="Q30:Q32"/>
    <mergeCell ref="R30:R32"/>
    <mergeCell ref="S30:S32"/>
    <mergeCell ref="A33:U33"/>
    <mergeCell ref="A34:A35"/>
    <mergeCell ref="B34:C35"/>
    <mergeCell ref="D34:D35"/>
    <mergeCell ref="T30:T32"/>
    <mergeCell ref="A30:A32"/>
    <mergeCell ref="B30:B32"/>
    <mergeCell ref="C30:C32"/>
    <mergeCell ref="D30:D32"/>
    <mergeCell ref="E30:E32"/>
    <mergeCell ref="I37:J37"/>
    <mergeCell ref="K37:L37"/>
    <mergeCell ref="M37:N37"/>
    <mergeCell ref="P38:P41"/>
    <mergeCell ref="Q38:Q41"/>
    <mergeCell ref="S34:S35"/>
    <mergeCell ref="T34:T35"/>
    <mergeCell ref="U34:U35"/>
    <mergeCell ref="I35:J35"/>
    <mergeCell ref="K35:L35"/>
    <mergeCell ref="M35:N35"/>
    <mergeCell ref="U38:U41"/>
    <mergeCell ref="R38:R41"/>
    <mergeCell ref="S38:S41"/>
    <mergeCell ref="T38:T41"/>
  </mergeCells>
  <pageMargins left="0.25" right="0.25" top="0.75" bottom="0.75" header="0.3" footer="0.3"/>
  <pageSetup paperSize="9" scale="51" fitToHeight="0" orientation="landscape" r:id="rId1"/>
  <rowBreaks count="1" manualBreakCount="1">
    <brk id="3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Unchahar-II</vt:lpstr>
      <vt:lpstr>'Unchahar-II'!Print_Area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UMESH AMBATI</dc:creator>
  <cp:lastModifiedBy>Manishkumar</cp:lastModifiedBy>
  <cp:lastPrinted>2018-08-05T13:24:32Z</cp:lastPrinted>
  <dcterms:created xsi:type="dcterms:W3CDTF">2018-04-26T09:18:18Z</dcterms:created>
  <dcterms:modified xsi:type="dcterms:W3CDTF">2019-01-18T05:22:58Z</dcterms:modified>
</cp:coreProperties>
</file>